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hernandez\Desktop\ESCRITORIO SILVIA\2021\SIF 2021\SIF 4TO TRIMESTRE 2021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5200" windowHeight="948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0" i="1" l="1"/>
  <c r="D91" i="1"/>
  <c r="D17" i="1" l="1"/>
  <c r="D16" i="1" l="1"/>
  <c r="D90" i="1"/>
  <c r="C17" i="1" l="1"/>
  <c r="C16" i="1"/>
  <c r="C15" i="1"/>
  <c r="C13" i="1"/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7" i="1"/>
  <c r="H128" i="1"/>
  <c r="H129" i="1"/>
  <c r="H130" i="1"/>
  <c r="H131" i="1"/>
  <c r="H132" i="1"/>
  <c r="H133" i="1"/>
  <c r="H119" i="1"/>
  <c r="H120" i="1"/>
  <c r="H123" i="1"/>
  <c r="H115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2" i="1"/>
  <c r="H33" i="1"/>
  <c r="H34" i="1"/>
  <c r="H35" i="1"/>
  <c r="H36" i="1"/>
  <c r="H37" i="1"/>
  <c r="H38" i="1"/>
  <c r="H39" i="1"/>
  <c r="H31" i="1"/>
  <c r="H22" i="1"/>
  <c r="H23" i="1"/>
  <c r="H24" i="1"/>
  <c r="H25" i="1"/>
  <c r="H26" i="1"/>
  <c r="H27" i="1"/>
  <c r="H28" i="1"/>
  <c r="H29" i="1"/>
  <c r="H21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H126" i="1" s="1"/>
  <c r="E127" i="1"/>
  <c r="E128" i="1"/>
  <c r="E129" i="1"/>
  <c r="E130" i="1"/>
  <c r="E131" i="1"/>
  <c r="E132" i="1"/>
  <c r="E125" i="1"/>
  <c r="H125" i="1" s="1"/>
  <c r="E116" i="1"/>
  <c r="H116" i="1" s="1"/>
  <c r="E117" i="1"/>
  <c r="H117" i="1" s="1"/>
  <c r="E118" i="1"/>
  <c r="H118" i="1" s="1"/>
  <c r="E119" i="1"/>
  <c r="E120" i="1"/>
  <c r="E121" i="1"/>
  <c r="H121" i="1" s="1"/>
  <c r="E122" i="1"/>
  <c r="H122" i="1" s="1"/>
  <c r="E123" i="1"/>
  <c r="E115" i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E34" i="1"/>
  <c r="E35" i="1"/>
  <c r="E36" i="1"/>
  <c r="E37" i="1"/>
  <c r="E38" i="1"/>
  <c r="E39" i="1"/>
  <c r="E31" i="1"/>
  <c r="E29" i="1"/>
  <c r="E22" i="1"/>
  <c r="E23" i="1"/>
  <c r="E24" i="1"/>
  <c r="E25" i="1"/>
  <c r="E26" i="1"/>
  <c r="E27" i="1"/>
  <c r="E28" i="1"/>
  <c r="E21" i="1"/>
  <c r="E14" i="1"/>
  <c r="H14" i="1" s="1"/>
  <c r="E15" i="1"/>
  <c r="H15" i="1" s="1"/>
  <c r="E16" i="1"/>
  <c r="H16" i="1" s="1"/>
  <c r="E17" i="1"/>
  <c r="H17" i="1" s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C85" i="1" s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G10" i="1" s="1"/>
  <c r="F12" i="1"/>
  <c r="F10" i="1" s="1"/>
  <c r="E12" i="1"/>
  <c r="D12" i="1"/>
  <c r="D10" i="1" s="1"/>
  <c r="C12" i="1"/>
  <c r="C10" i="1" s="1"/>
  <c r="F85" i="1" l="1"/>
  <c r="F160" i="1" s="1"/>
  <c r="G85" i="1"/>
  <c r="G160" i="1" s="1"/>
  <c r="D85" i="1"/>
  <c r="D160" i="1" s="1"/>
  <c r="C160" i="1"/>
  <c r="H85" i="1"/>
  <c r="H10" i="1"/>
  <c r="E85" i="1"/>
  <c r="E10" i="1"/>
  <c r="E160" i="1" l="1"/>
  <c r="H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<sst xmlns="http://schemas.openxmlformats.org/spreadsheetml/2006/main" count="163" uniqueCount="90">
  <si>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</si>
  <si>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</si>
  <si>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</si>
  <si>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</si>
  <si>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</si>
  <si>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</si>
  <si>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</si>
  <si>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</si>
  <si>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</si>
  <si>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</si>
  <si>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</si>
  <si>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</si>
  <si>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</si>
  <si>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</si>
  <si>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</si>
  <si>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</si>
  <si>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</si>
  <si>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</si>
  <si>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</si>
  <si>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</si>
  <si>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</si>
  <si>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</si>
  <si>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</si>
  <si>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</si>
  <si>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</si>
  <si>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</si>
  <si>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</si>
  <si>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</si>
  <si>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</si>
  <si>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</si>
  <si>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</si>
  <si>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</si>
  <si>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</si>
  <si>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</si>
  <si>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</si>
  <si>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</si>
  <si>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</si>
  <si>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</si>
  <si>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</si>
  <si>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</si>
  <si>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</si>
  <si>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</si>
  <si>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</si>
  <si>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</si>
  <si>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</si>
  <si>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</si>
  <si>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</si>
  <si>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</si>
  <si>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</si>
  <si>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</si>
  <si>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</si>
  <si>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</si>
  <si>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</si>
  <si>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</si>
  <si>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</si>
  <si>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</si>
  <si>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</si>
  <si>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</si>
  <si>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</si>
  <si>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</si>
  <si>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</si>
  <si>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</si>
  <si>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</si>
  <si>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</si>
  <si>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</si>
  <si>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</si>
  <si>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</si>
  <si>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</si>
  <si>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</si>
  <si>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</si>
  <si>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</si>
  <si>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</si>
  <si>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</si>
  <si>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</si>
  <si>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</si>
  <si>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</si>
  <si>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</si>
  <si>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</si>
  <si>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</si>
  <si>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</si>
  <si>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</si>
  <si>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</si>
  <si>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</si>
  <si>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</si>
  <si>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</si>
  <si>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</si>
  <si>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</si>
  <si>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</si>
  <si>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EL COLEGIO DE CHIHUAHUA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</si>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</sst>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205"/>
  <sheetViews>
    <sheetView tabSelected="1" zoomScale="98" zoomScaleNormal="98" workbookViewId="0">
      <selection activeCell="E23" sqref="E2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1546573.47</v>
      </c>
      <c r="D10" s="8">
        <f>SUM(D12,D20,D30,D40,D50,D60,D64,D73,D77)</f>
        <v>159186.60999999999</v>
      </c>
      <c r="E10" s="28">
        <f t="shared" ref="E10:H10" si="0">SUM(E12,E20,E30,E40,E50,E60,E64,E73,E77)</f>
        <v>1705760.0799999998</v>
      </c>
      <c r="F10" s="8">
        <f t="shared" si="0"/>
        <v>1705760.0799999998</v>
      </c>
      <c r="G10" s="8">
        <f t="shared" si="0"/>
        <v>1705760.0799999998</v>
      </c>
      <c r="H10" s="28">
        <f t="shared" si="0"/>
        <v>0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1546573.47</v>
      </c>
      <c r="D12" s="7">
        <f>SUM(D13:D19)</f>
        <v>159186.60999999999</v>
      </c>
      <c r="E12" s="29">
        <f t="shared" ref="E12:H12" si="1">SUM(E13:E19)</f>
        <v>1705760.0799999998</v>
      </c>
      <c r="F12" s="7">
        <f t="shared" si="1"/>
        <v>1705760.0799999998</v>
      </c>
      <c r="G12" s="7">
        <f t="shared" si="1"/>
        <v>1705760.0799999998</v>
      </c>
      <c r="H12" s="29">
        <f t="shared" si="1"/>
        <v>0</v>
      </c>
    </row>
    <row r="13" spans="2:9" ht="24" x14ac:dyDescent="0.2">
      <c r="B13" s="10" t="s">
        <v>14</v>
      </c>
      <c r="C13" s="25">
        <f>2721432.03-1911604.45</f>
        <v>809827.57999999984</v>
      </c>
      <c r="D13" s="25">
        <v>-41510.089999999997</v>
      </c>
      <c r="E13" s="30">
        <f>SUM(C13:D13)</f>
        <v>768317.48999999987</v>
      </c>
      <c r="F13" s="25">
        <v>768317.48999999987</v>
      </c>
      <c r="G13" s="25">
        <v>768317.48999999987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G79" si="2">SUM(C14:D14)</f>
        <v>0</v>
      </c>
      <c r="F14" s="25">
        <v>0</v>
      </c>
      <c r="G14" s="25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f>475672-332200.73</f>
        <v>143471.27000000002</v>
      </c>
      <c r="D15" s="25">
        <v>-6164.85</v>
      </c>
      <c r="E15" s="30">
        <f t="shared" si="2"/>
        <v>137306.42000000001</v>
      </c>
      <c r="F15" s="25">
        <v>137306.42000000001</v>
      </c>
      <c r="G15" s="25">
        <v>137306.42000000001</v>
      </c>
      <c r="H15" s="34">
        <f t="shared" si="3"/>
        <v>0</v>
      </c>
    </row>
    <row r="16" spans="2:9" x14ac:dyDescent="0.2">
      <c r="B16" s="10" t="s">
        <v>17</v>
      </c>
      <c r="C16" s="25">
        <f>577561.43-339986.82</f>
        <v>237574.61000000004</v>
      </c>
      <c r="D16" s="25">
        <f>158717.66-3007.97+15.94+6000</f>
        <v>161725.63</v>
      </c>
      <c r="E16" s="30">
        <f t="shared" si="2"/>
        <v>399300.24000000005</v>
      </c>
      <c r="F16" s="25">
        <v>399300.24000000005</v>
      </c>
      <c r="G16" s="25">
        <v>399300.24000000005</v>
      </c>
      <c r="H16" s="34">
        <f t="shared" si="3"/>
        <v>0</v>
      </c>
    </row>
    <row r="17" spans="2:8" x14ac:dyDescent="0.2">
      <c r="B17" s="10" t="s">
        <v>18</v>
      </c>
      <c r="C17" s="25">
        <f>1559608.01-1203908</f>
        <v>355700.01</v>
      </c>
      <c r="D17" s="25">
        <f>259205.08-214069.16</f>
        <v>45135.919999999984</v>
      </c>
      <c r="E17" s="30">
        <f t="shared" si="2"/>
        <v>400835.93</v>
      </c>
      <c r="F17" s="25">
        <v>400835.93</v>
      </c>
      <c r="G17" s="25">
        <v>400835.93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0</v>
      </c>
      <c r="G30" s="7">
        <f t="shared" si="5"/>
        <v>0</v>
      </c>
      <c r="H30" s="29">
        <f t="shared" si="5"/>
        <v>0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7853930</v>
      </c>
      <c r="D85" s="17">
        <f t="shared" ref="D85:H85" si="14">SUM(D86,D94,D104,D114,D124,D134,D138,D147,D151)</f>
        <v>787065</v>
      </c>
      <c r="E85" s="31">
        <f t="shared" si="14"/>
        <v>8640995</v>
      </c>
      <c r="F85" s="17">
        <f t="shared" si="14"/>
        <v>8640995</v>
      </c>
      <c r="G85" s="17">
        <f t="shared" si="14"/>
        <v>8534322.0600000005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3787699.9999999995</v>
      </c>
      <c r="D86" s="7">
        <f t="shared" ref="D86:H86" si="15">SUM(D87:D93)</f>
        <v>0</v>
      </c>
      <c r="E86" s="29">
        <f t="shared" si="15"/>
        <v>3787700</v>
      </c>
      <c r="F86" s="7">
        <f t="shared" si="15"/>
        <v>3787700</v>
      </c>
      <c r="G86" s="7">
        <f t="shared" si="15"/>
        <v>3718309.75</v>
      </c>
      <c r="H86" s="29">
        <f t="shared" si="15"/>
        <v>0</v>
      </c>
    </row>
    <row r="87" spans="2:13" ht="24" x14ac:dyDescent="0.2">
      <c r="B87" s="10" t="s">
        <v>14</v>
      </c>
      <c r="C87" s="25">
        <v>1911604.45</v>
      </c>
      <c r="D87" s="25">
        <v>0</v>
      </c>
      <c r="E87" s="30">
        <f>SUM(C87:D87)</f>
        <v>1911604.45</v>
      </c>
      <c r="F87" s="26">
        <v>1911604.45</v>
      </c>
      <c r="G87" s="26">
        <v>1911604.45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332200.73</v>
      </c>
      <c r="D89" s="25">
        <v>0</v>
      </c>
      <c r="E89" s="30">
        <f t="shared" si="17"/>
        <v>332200.73</v>
      </c>
      <c r="F89" s="26">
        <v>332200.73</v>
      </c>
      <c r="G89" s="26">
        <v>332200.73</v>
      </c>
      <c r="H89" s="34">
        <f t="shared" si="16"/>
        <v>0</v>
      </c>
    </row>
    <row r="90" spans="2:13" x14ac:dyDescent="0.2">
      <c r="B90" s="10" t="s">
        <v>17</v>
      </c>
      <c r="C90" s="25">
        <v>339986.82</v>
      </c>
      <c r="D90" s="25">
        <f>-211061.19+3007.97</f>
        <v>-208053.22</v>
      </c>
      <c r="E90" s="30">
        <f t="shared" si="17"/>
        <v>131933.6</v>
      </c>
      <c r="F90" s="26">
        <v>131933.6</v>
      </c>
      <c r="G90" s="26">
        <f>131933.6-69390.25</f>
        <v>62543.350000000006</v>
      </c>
      <c r="H90" s="34">
        <f t="shared" si="16"/>
        <v>0</v>
      </c>
    </row>
    <row r="91" spans="2:13" x14ac:dyDescent="0.2">
      <c r="B91" s="10" t="s">
        <v>18</v>
      </c>
      <c r="C91" s="25">
        <v>1203908</v>
      </c>
      <c r="D91" s="25">
        <f>214069.16-6007.97-0.97-7</f>
        <v>208053.22</v>
      </c>
      <c r="E91" s="30">
        <f t="shared" si="17"/>
        <v>1411961.22</v>
      </c>
      <c r="F91" s="26">
        <v>1411961.22</v>
      </c>
      <c r="G91" s="26">
        <v>1411961.22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776000</v>
      </c>
      <c r="D94" s="7">
        <f t="shared" ref="D94:H94" si="18">SUM(D95:D103)</f>
        <v>-146521.94</v>
      </c>
      <c r="E94" s="29">
        <f t="shared" si="18"/>
        <v>629478.06000000006</v>
      </c>
      <c r="F94" s="7">
        <f t="shared" si="18"/>
        <v>629478.06000000006</v>
      </c>
      <c r="G94" s="7">
        <f t="shared" si="18"/>
        <v>629478.06000000006</v>
      </c>
      <c r="H94" s="29">
        <f t="shared" si="18"/>
        <v>0</v>
      </c>
    </row>
    <row r="95" spans="2:13" ht="24" x14ac:dyDescent="0.2">
      <c r="B95" s="10" t="s">
        <v>22</v>
      </c>
      <c r="C95" s="26">
        <v>390000</v>
      </c>
      <c r="D95" s="25">
        <v>-58627.13</v>
      </c>
      <c r="E95" s="30">
        <f t="shared" si="17"/>
        <v>331372.87</v>
      </c>
      <c r="F95" s="26">
        <v>331372.87</v>
      </c>
      <c r="G95" s="26">
        <v>331372.87</v>
      </c>
      <c r="H95" s="34">
        <f t="shared" si="16"/>
        <v>0</v>
      </c>
    </row>
    <row r="96" spans="2:13" x14ac:dyDescent="0.2">
      <c r="B96" s="10" t="s">
        <v>23</v>
      </c>
      <c r="C96" s="26">
        <v>50000</v>
      </c>
      <c r="D96" s="25">
        <v>-25047.75</v>
      </c>
      <c r="E96" s="30">
        <f t="shared" si="17"/>
        <v>24952.25</v>
      </c>
      <c r="F96" s="26">
        <v>24952.25</v>
      </c>
      <c r="G96" s="26">
        <v>24952.25</v>
      </c>
      <c r="H96" s="34">
        <f t="shared" si="16"/>
        <v>0</v>
      </c>
    </row>
    <row r="97" spans="2:18" ht="24" x14ac:dyDescent="0.2">
      <c r="B97" s="10" t="s">
        <v>24</v>
      </c>
      <c r="C97" s="26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6">
        <v>18000</v>
      </c>
      <c r="D98" s="25">
        <v>-18000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6">
        <v>50000</v>
      </c>
      <c r="D99" s="25">
        <v>25558.059999999998</v>
      </c>
      <c r="E99" s="30">
        <f t="shared" si="17"/>
        <v>75558.06</v>
      </c>
      <c r="F99" s="26">
        <v>75558.06</v>
      </c>
      <c r="G99" s="26">
        <v>75558.06</v>
      </c>
      <c r="H99" s="34">
        <f t="shared" si="16"/>
        <v>0</v>
      </c>
      <c r="J99" s="21"/>
    </row>
    <row r="100" spans="2:18" x14ac:dyDescent="0.2">
      <c r="B100" s="10" t="s">
        <v>27</v>
      </c>
      <c r="C100" s="26">
        <v>36000</v>
      </c>
      <c r="D100" s="25">
        <v>598</v>
      </c>
      <c r="E100" s="30">
        <f t="shared" si="17"/>
        <v>36598</v>
      </c>
      <c r="F100" s="26">
        <v>36598</v>
      </c>
      <c r="G100" s="26">
        <v>36598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6">
        <v>70000</v>
      </c>
      <c r="D101" s="26">
        <v>-70000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6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6">
        <v>162000</v>
      </c>
      <c r="D103" s="25">
        <v>-1003.1199999999999</v>
      </c>
      <c r="E103" s="30">
        <f t="shared" si="17"/>
        <v>160996.88</v>
      </c>
      <c r="F103" s="26">
        <v>160996.88</v>
      </c>
      <c r="G103" s="26">
        <v>160996.88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3041555</v>
      </c>
      <c r="D104" s="7">
        <f t="shared" ref="D104:H104" si="19">SUM(D105:D113)</f>
        <v>103386.84000000001</v>
      </c>
      <c r="E104" s="29">
        <f t="shared" si="19"/>
        <v>3144941.8400000003</v>
      </c>
      <c r="F104" s="7">
        <f t="shared" si="19"/>
        <v>3144941.8400000003</v>
      </c>
      <c r="G104" s="7">
        <f t="shared" si="19"/>
        <v>3107659.1500000004</v>
      </c>
      <c r="H104" s="29">
        <f t="shared" si="19"/>
        <v>0</v>
      </c>
    </row>
    <row r="105" spans="2:18" x14ac:dyDescent="0.2">
      <c r="B105" s="10" t="s">
        <v>32</v>
      </c>
      <c r="C105" s="26">
        <v>425000</v>
      </c>
      <c r="D105" s="25">
        <v>-21740.14</v>
      </c>
      <c r="E105" s="30">
        <f t="shared" si="17"/>
        <v>403259.86</v>
      </c>
      <c r="F105" s="26">
        <v>403259.86</v>
      </c>
      <c r="G105" s="26">
        <v>382019.64999999997</v>
      </c>
      <c r="H105" s="34">
        <f t="shared" si="16"/>
        <v>0</v>
      </c>
    </row>
    <row r="106" spans="2:18" x14ac:dyDescent="0.2">
      <c r="B106" s="10" t="s">
        <v>33</v>
      </c>
      <c r="C106" s="26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6">
        <v>1494730</v>
      </c>
      <c r="D107" s="25">
        <v>399523.18</v>
      </c>
      <c r="E107" s="30">
        <f t="shared" si="17"/>
        <v>1894253.18</v>
      </c>
      <c r="F107" s="26">
        <v>1894253.18</v>
      </c>
      <c r="G107" s="26">
        <v>1893044.48</v>
      </c>
      <c r="H107" s="34">
        <f t="shared" si="16"/>
        <v>0</v>
      </c>
    </row>
    <row r="108" spans="2:18" ht="24" x14ac:dyDescent="0.2">
      <c r="B108" s="10" t="s">
        <v>35</v>
      </c>
      <c r="C108" s="26">
        <v>68000</v>
      </c>
      <c r="D108" s="25">
        <v>2003.89</v>
      </c>
      <c r="E108" s="30">
        <f t="shared" si="17"/>
        <v>70003.89</v>
      </c>
      <c r="F108" s="26">
        <v>70003.89</v>
      </c>
      <c r="G108" s="26">
        <v>70003.89</v>
      </c>
      <c r="H108" s="34">
        <f t="shared" si="16"/>
        <v>0</v>
      </c>
    </row>
    <row r="109" spans="2:18" ht="24" x14ac:dyDescent="0.2">
      <c r="B109" s="10" t="s">
        <v>36</v>
      </c>
      <c r="C109" s="26">
        <v>364000</v>
      </c>
      <c r="D109" s="25">
        <v>-121663.72999999998</v>
      </c>
      <c r="E109" s="30">
        <f t="shared" si="17"/>
        <v>242336.27000000002</v>
      </c>
      <c r="F109" s="26">
        <v>242336.27</v>
      </c>
      <c r="G109" s="26">
        <v>242336.27</v>
      </c>
      <c r="H109" s="34">
        <f t="shared" si="16"/>
        <v>2.9103830456733704E-11</v>
      </c>
    </row>
    <row r="110" spans="2:18" ht="24" x14ac:dyDescent="0.2">
      <c r="B110" s="10" t="s">
        <v>37</v>
      </c>
      <c r="C110" s="26">
        <v>60000</v>
      </c>
      <c r="D110" s="25">
        <v>110731.1</v>
      </c>
      <c r="E110" s="30">
        <f t="shared" si="17"/>
        <v>170731.1</v>
      </c>
      <c r="F110" s="26">
        <v>170731.1</v>
      </c>
      <c r="G110" s="26">
        <v>170731.1</v>
      </c>
      <c r="H110" s="34">
        <f t="shared" si="16"/>
        <v>0</v>
      </c>
    </row>
    <row r="111" spans="2:18" x14ac:dyDescent="0.2">
      <c r="B111" s="10" t="s">
        <v>38</v>
      </c>
      <c r="C111" s="26">
        <v>343300</v>
      </c>
      <c r="D111" s="25">
        <v>-189513.78000000003</v>
      </c>
      <c r="E111" s="30">
        <f t="shared" si="17"/>
        <v>153786.21999999997</v>
      </c>
      <c r="F111" s="26">
        <v>153786.22</v>
      </c>
      <c r="G111" s="26">
        <v>153786.22</v>
      </c>
      <c r="H111" s="34">
        <f t="shared" si="16"/>
        <v>-2.9103830456733704E-11</v>
      </c>
    </row>
    <row r="112" spans="2:18" x14ac:dyDescent="0.2">
      <c r="B112" s="10" t="s">
        <v>39</v>
      </c>
      <c r="C112" s="26">
        <v>195200</v>
      </c>
      <c r="D112" s="25">
        <v>-118776.46</v>
      </c>
      <c r="E112" s="30">
        <f t="shared" si="17"/>
        <v>76423.539999999994</v>
      </c>
      <c r="F112" s="26">
        <v>76423.539999999994</v>
      </c>
      <c r="G112" s="26">
        <v>76423.539999999994</v>
      </c>
      <c r="H112" s="34">
        <f t="shared" si="16"/>
        <v>0</v>
      </c>
      <c r="J112" s="21"/>
    </row>
    <row r="113" spans="2:8" x14ac:dyDescent="0.2">
      <c r="B113" s="10" t="s">
        <v>40</v>
      </c>
      <c r="C113" s="26">
        <v>91325</v>
      </c>
      <c r="D113" s="25">
        <v>42822.78</v>
      </c>
      <c r="E113" s="30">
        <f t="shared" si="17"/>
        <v>134147.78</v>
      </c>
      <c r="F113" s="26">
        <v>134147.78</v>
      </c>
      <c r="G113" s="26">
        <v>119314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248675</v>
      </c>
      <c r="D114" s="7">
        <f t="shared" ref="D114:H114" si="20">SUM(D115:D123)</f>
        <v>309125</v>
      </c>
      <c r="E114" s="29">
        <f t="shared" si="20"/>
        <v>557800</v>
      </c>
      <c r="F114" s="7">
        <f t="shared" si="20"/>
        <v>557800</v>
      </c>
      <c r="G114" s="7">
        <f t="shared" si="20"/>
        <v>557800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6">
        <v>248675</v>
      </c>
      <c r="D118" s="26">
        <v>309125</v>
      </c>
      <c r="E118" s="30">
        <f t="shared" si="17"/>
        <v>557800</v>
      </c>
      <c r="F118" s="26">
        <v>557800</v>
      </c>
      <c r="G118" s="26">
        <v>557800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521075.1</v>
      </c>
      <c r="E124" s="29">
        <f t="shared" si="21"/>
        <v>521075.1</v>
      </c>
      <c r="F124" s="7">
        <f t="shared" si="21"/>
        <v>521075.1</v>
      </c>
      <c r="G124" s="7">
        <f t="shared" si="21"/>
        <v>521075.1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388154.92</v>
      </c>
      <c r="E125" s="30">
        <f t="shared" si="17"/>
        <v>388154.92</v>
      </c>
      <c r="F125" s="25">
        <v>388154.92</v>
      </c>
      <c r="G125" s="25">
        <v>388154.92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132920.18</v>
      </c>
      <c r="E126" s="30">
        <f t="shared" si="17"/>
        <v>132920.18</v>
      </c>
      <c r="F126" s="25">
        <v>132920.18</v>
      </c>
      <c r="G126" s="25">
        <v>132920.18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9400503.4700000007</v>
      </c>
      <c r="D160" s="24">
        <f t="shared" ref="D160:G160" si="28">SUM(D10,D85)</f>
        <v>946251.61</v>
      </c>
      <c r="E160" s="32">
        <f>SUM(E10,E85)</f>
        <v>10346755.08</v>
      </c>
      <c r="F160" s="24">
        <f t="shared" si="28"/>
        <v>10346755.08</v>
      </c>
      <c r="G160" s="24">
        <f t="shared" si="28"/>
        <v>10240082.140000001</v>
      </c>
      <c r="H160" s="32">
        <f>SUM(H10,H85)</f>
        <v>0</v>
      </c>
    </row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</sheetData>
  <sheetProtection algorithmName="SHA-512" hashValue="WHKiQYWXbs+29g8GpKFdogoMS+GMeDs86R2Gs6hfSR74ztscBzd1d/6LmQszqY1jy+Y3sXixG5pvdp1bRNYv3g==" saltValue="pB9U+kyJmp0Mh9KENuWWVA==" spinCount="100000" sheet="1" objects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Silvia Hernandez</cp:lastModifiedBy>
  <cp:lastPrinted>2021-10-27T18:16:19Z</cp:lastPrinted>
  <dcterms:created xsi:type="dcterms:W3CDTF">2020-01-08T21:14:59Z</dcterms:created>
  <dcterms:modified xsi:type="dcterms:W3CDTF">2022-02-01T00:06:18Z</dcterms:modified>
</cp:coreProperties>
</file>